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Plan\REBALANS\3. Priprema rebalansa 2025 prema uputama MZOM\"/>
    </mc:Choice>
  </mc:AlternateContent>
  <xr:revisionPtr revIDLastSave="0" documentId="13_ncr:1_{13B6BB8B-BFC0-4C7D-B5E5-3C72B038E535}" xr6:coauthVersionLast="47" xr6:coauthVersionMax="47" xr10:uidLastSave="{00000000-0000-0000-0000-000000000000}"/>
  <bookViews>
    <workbookView xWindow="-108" yWindow="-108" windowWidth="23256" windowHeight="12456" xr2:uid="{A58B244F-6A71-4ABD-810F-0677F938EF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36" i="1"/>
  <c r="E12" i="1"/>
  <c r="E13" i="1"/>
  <c r="E35" i="1"/>
  <c r="E62" i="1"/>
  <c r="E44" i="1"/>
  <c r="C15" i="1" l="1"/>
  <c r="C53" i="1"/>
  <c r="D13" i="1"/>
  <c r="D32" i="1" l="1"/>
  <c r="D31" i="1" s="1"/>
  <c r="D30" i="1" s="1"/>
  <c r="D29" i="1" s="1"/>
  <c r="D27" i="1"/>
  <c r="D23" i="1" s="1"/>
  <c r="D22" i="1" s="1"/>
  <c r="D21" i="1" s="1"/>
  <c r="D24" i="1"/>
  <c r="G53" i="1" l="1"/>
  <c r="F53" i="1"/>
  <c r="F24" i="1"/>
  <c r="G24" i="1"/>
  <c r="E24" i="1"/>
  <c r="D62" i="1" l="1"/>
  <c r="C13" i="1" l="1"/>
  <c r="E38" i="1" l="1"/>
  <c r="F38" i="1"/>
  <c r="G38" i="1"/>
  <c r="C38" i="1"/>
  <c r="F44" i="1"/>
  <c r="G44" i="1"/>
  <c r="C44" i="1"/>
  <c r="C49" i="1"/>
  <c r="C59" i="1"/>
  <c r="C52" i="1" s="1"/>
  <c r="C18" i="1"/>
  <c r="C12" i="1" s="1"/>
  <c r="C43" i="1" l="1"/>
  <c r="G62" i="1"/>
  <c r="F62" i="1"/>
  <c r="F61" i="1" s="1"/>
  <c r="E61" i="1"/>
  <c r="D61" i="1"/>
  <c r="C62" i="1"/>
  <c r="C61" i="1" s="1"/>
  <c r="G61" i="1"/>
  <c r="E53" i="1"/>
  <c r="E52" i="1" s="1"/>
  <c r="D53" i="1"/>
  <c r="D52" i="1" s="1"/>
  <c r="E43" i="1"/>
  <c r="F43" i="1"/>
  <c r="G43" i="1"/>
  <c r="D44" i="1"/>
  <c r="D49" i="1"/>
  <c r="D18" i="1"/>
  <c r="D12" i="1" s="1"/>
  <c r="D43" i="1" l="1"/>
  <c r="D11" i="1"/>
  <c r="D10" i="1" s="1"/>
  <c r="F37" i="1"/>
  <c r="F32" i="1"/>
  <c r="F31" i="1" s="1"/>
  <c r="F30" i="1" s="1"/>
  <c r="F29" i="1" s="1"/>
  <c r="G32" i="1"/>
  <c r="G31" i="1" s="1"/>
  <c r="G30" i="1" s="1"/>
  <c r="G29" i="1" s="1"/>
  <c r="E32" i="1"/>
  <c r="E31" i="1" s="1"/>
  <c r="E30" i="1" s="1"/>
  <c r="E29" i="1" s="1"/>
  <c r="F27" i="1"/>
  <c r="G27" i="1"/>
  <c r="E27" i="1"/>
  <c r="E23" i="1" s="1"/>
  <c r="G13" i="1"/>
  <c r="F13" i="1"/>
  <c r="F18" i="1"/>
  <c r="G18" i="1"/>
  <c r="E18" i="1"/>
  <c r="E22" i="1" l="1"/>
  <c r="E21" i="1" s="1"/>
  <c r="F12" i="1"/>
  <c r="G23" i="1"/>
  <c r="G22" i="1" s="1"/>
  <c r="G21" i="1" s="1"/>
  <c r="F23" i="1"/>
  <c r="F22" i="1" s="1"/>
  <c r="F21" i="1" s="1"/>
  <c r="G12" i="1"/>
  <c r="C37" i="1" l="1"/>
  <c r="C36" i="1" s="1"/>
  <c r="C10" i="1" l="1"/>
  <c r="C11" i="1"/>
  <c r="E37" i="1"/>
  <c r="F52" i="1"/>
  <c r="F36" i="1" s="1"/>
  <c r="F35" i="1" s="1"/>
  <c r="G52" i="1"/>
  <c r="G37" i="1"/>
  <c r="G11" i="1"/>
  <c r="G10" i="1" s="1"/>
  <c r="F11" i="1"/>
  <c r="F10" i="1" s="1"/>
  <c r="E11" i="1"/>
  <c r="E10" i="1" s="1"/>
  <c r="D38" i="1"/>
  <c r="D37" i="1" s="1"/>
  <c r="D36" i="1" s="1"/>
  <c r="G36" i="1" l="1"/>
  <c r="G35" i="1" s="1"/>
  <c r="G9" i="1" s="1"/>
  <c r="G8" i="1" s="1"/>
  <c r="G7" i="1" s="1"/>
  <c r="D35" i="1"/>
  <c r="F9" i="1"/>
  <c r="E8" i="1"/>
  <c r="E7" i="1" s="1"/>
  <c r="D9" i="1" l="1"/>
  <c r="D8" i="1" s="1"/>
  <c r="D7" i="1" s="1"/>
  <c r="C35" i="1"/>
  <c r="C9" i="1" s="1"/>
  <c r="F8" i="1"/>
  <c r="F7" i="1" s="1"/>
  <c r="C8" i="1" l="1"/>
  <c r="C7" i="1" s="1"/>
</calcChain>
</file>

<file path=xl/sharedStrings.xml><?xml version="1.0" encoding="utf-8"?>
<sst xmlns="http://schemas.openxmlformats.org/spreadsheetml/2006/main" count="107" uniqueCount="48">
  <si>
    <t>II. POSEBNI DIO</t>
  </si>
  <si>
    <t>U EUR</t>
  </si>
  <si>
    <t/>
  </si>
  <si>
    <t>080</t>
  </si>
  <si>
    <t>MINISTARSTVO ZNANOSTI I OBRAZOVANJA</t>
  </si>
  <si>
    <t>08008</t>
  </si>
  <si>
    <t>Javni instituti u Republici Hrvatskoj</t>
  </si>
  <si>
    <t>3801</t>
  </si>
  <si>
    <t>ULAGANJE U ZNANSTVENO ISTRAŽIVAČKU DJELATNOST</t>
  </si>
  <si>
    <t>0150</t>
  </si>
  <si>
    <t>Istraživanje i razvoj: Opće javne usluge</t>
  </si>
  <si>
    <t>11</t>
  </si>
  <si>
    <t>Opći prihodi i primici</t>
  </si>
  <si>
    <t>3</t>
  </si>
  <si>
    <t>Rashodi poslovanja</t>
  </si>
  <si>
    <t>31</t>
  </si>
  <si>
    <t>Rashodi za zaposlene</t>
  </si>
  <si>
    <t>32</t>
  </si>
  <si>
    <t>Materijalni rashodi</t>
  </si>
  <si>
    <t>51</t>
  </si>
  <si>
    <t>Pomoći EU</t>
  </si>
  <si>
    <t>Vlastiti prihodi</t>
  </si>
  <si>
    <t>Financijski rashodi</t>
  </si>
  <si>
    <t>Naknade građanima i kućanstvima na temelju osiguranja i druge naknade</t>
  </si>
  <si>
    <t>Rashodi za nabavu nefinancijske imovine</t>
  </si>
  <si>
    <t>Rashodi za nabavu proizvedene dugotrajne imovine</t>
  </si>
  <si>
    <t>22621 INSTITUT ZA RAZVOJ I MEĐUNARODNE ODNOSE</t>
  </si>
  <si>
    <t>Rashodi za nabavu neproizvedene dugotrajne imovine</t>
  </si>
  <si>
    <t>Projekcija 
za 2026.</t>
  </si>
  <si>
    <t>A622150</t>
  </si>
  <si>
    <t>PROGRAMSKO FINANCIRANJE JAVNIH INSTITUTA</t>
  </si>
  <si>
    <t>A622153</t>
  </si>
  <si>
    <t>SAMOSTALNA DJELATNOST JAVNIH INSTITUTA (IZ EVIDENCIJSKIH PRIHODA)- EU PROJEKTI</t>
  </si>
  <si>
    <t>A622151</t>
  </si>
  <si>
    <t>PROGRAMSKO FINANCIRANJE JAVNIH INSTITUTA IZ EVIDENCIJISKIH PRIHODA</t>
  </si>
  <si>
    <t>A622152</t>
  </si>
  <si>
    <t>'PROGRAMSKO FINANCIRANJE JAVNIH INSTITUTA  IZ STRUKTURNIH I INVESTICIJSKIH FONDOVA EU</t>
  </si>
  <si>
    <t>Mehanizam za oporavak i otpornost</t>
  </si>
  <si>
    <t>'Istraživanje i razvoj: Opće javne usluge</t>
  </si>
  <si>
    <t>Ostale pomoći</t>
  </si>
  <si>
    <t>Donacije</t>
  </si>
  <si>
    <t>Tekuće pomoći institucijama i tijelima EU</t>
  </si>
  <si>
    <t>36</t>
  </si>
  <si>
    <t>Izvršenje 
2023.</t>
  </si>
  <si>
    <t>Tekući plan 
2024.</t>
  </si>
  <si>
    <t>Projekcija 
za 2027.</t>
  </si>
  <si>
    <t>Prijedlog REBALANSA plana za 2025.</t>
  </si>
  <si>
    <t>Izdaci za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</si>
</sst>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4" fontId="6" fillId="2" borderId="1" applyNumberFormat="0" applyProtection="0">
      <alignment horizontal="left" vertical="center" indent="1"/>
    </xf>
    <xf numFmtId="4" fontId="6" fillId="2" borderId="1" applyNumberFormat="0" applyProtection="0">
      <alignment horizontal="left" vertical="center" indent="1"/>
    </xf>
    <xf numFmtId="0" fontId="6" fillId="3" borderId="1" applyNumberFormat="0" applyProtection="0">
      <alignment horizontal="left" vertical="center" indent="1"/>
    </xf>
    <xf numFmtId="4" fontId="6" fillId="4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10" fillId="6" borderId="2" applyNumberFormat="0" applyProtection="0">
      <alignment horizontal="left" vertical="center" indent="1"/>
    </xf>
    <xf numFmtId="0" fontId="11" fillId="8" borderId="2" applyNumberFormat="0" applyProtection="0">
      <alignment horizontal="left" vertical="center" indent="1"/>
    </xf>
    <xf numFmtId="0" fontId="11" fillId="9" borderId="2" applyNumberFormat="0" applyProtection="0">
      <alignment horizontal="left" vertical="center" wrapText="1" indent="1"/>
    </xf>
    <xf numFmtId="0" fontId="11" fillId="10" borderId="2" applyNumberFormat="0" applyProtection="0">
      <alignment horizontal="left" vertical="center" wrapText="1" indent="1"/>
    </xf>
    <xf numFmtId="4" fontId="12" fillId="11" borderId="2" applyNumberFormat="0" applyProtection="0">
      <alignment horizontal="right" vertical="center"/>
    </xf>
  </cellStyleXfs>
  <cellXfs count="26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1" quotePrefix="1" applyNumberFormat="1" applyFont="1">
      <alignment horizontal="left" vertical="center" indent="1"/>
    </xf>
    <xf numFmtId="0" fontId="7" fillId="2" borderId="1" xfId="2" quotePrefix="1" applyNumberFormat="1" applyFont="1" applyAlignment="1">
      <alignment horizontal="left" vertical="center" wrapText="1" indent="1"/>
    </xf>
    <xf numFmtId="0" fontId="7" fillId="3" borderId="1" xfId="3" quotePrefix="1" applyFont="1" applyAlignment="1">
      <alignment horizontal="left" vertical="center" indent="3"/>
    </xf>
    <xf numFmtId="0" fontId="7" fillId="3" borderId="1" xfId="3" quotePrefix="1" applyFont="1">
      <alignment horizontal="left" vertical="center" indent="1"/>
    </xf>
    <xf numFmtId="3" fontId="7" fillId="4" borderId="1" xfId="4" applyNumberFormat="1" applyFont="1">
      <alignment vertical="center"/>
    </xf>
    <xf numFmtId="0" fontId="7" fillId="5" borderId="1" xfId="3" quotePrefix="1" applyFont="1" applyFill="1" applyAlignment="1">
      <alignment horizontal="left" vertical="center" indent="3"/>
    </xf>
    <xf numFmtId="0" fontId="7" fillId="5" borderId="1" xfId="3" quotePrefix="1" applyFont="1" applyFill="1">
      <alignment horizontal="left" vertical="center" indent="1"/>
    </xf>
    <xf numFmtId="0" fontId="8" fillId="6" borderId="1" xfId="5" quotePrefix="1" applyFont="1" applyAlignment="1">
      <alignment horizontal="left" vertical="center" indent="4"/>
    </xf>
    <xf numFmtId="0" fontId="8" fillId="6" borderId="1" xfId="5" quotePrefix="1" applyFont="1">
      <alignment horizontal="left" vertical="center" indent="1"/>
    </xf>
    <xf numFmtId="3" fontId="8" fillId="4" borderId="1" xfId="4" applyNumberFormat="1" applyFont="1">
      <alignment vertical="center"/>
    </xf>
    <xf numFmtId="0" fontId="1" fillId="0" borderId="0" xfId="0" applyFont="1"/>
    <xf numFmtId="0" fontId="6" fillId="7" borderId="1" xfId="6" quotePrefix="1" applyAlignment="1">
      <alignment horizontal="left" vertical="center" indent="5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6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0" fontId="9" fillId="7" borderId="1" xfId="6" quotePrefix="1" applyFont="1" applyAlignment="1">
      <alignment horizontal="left" vertical="center" indent="7"/>
    </xf>
    <xf numFmtId="3" fontId="0" fillId="0" borderId="0" xfId="0" applyNumberFormat="1"/>
    <xf numFmtId="0" fontId="5" fillId="0" borderId="0" xfId="0" applyFont="1" applyAlignment="1">
      <alignment horizontal="center"/>
    </xf>
  </cellXfs>
  <cellStyles count="13">
    <cellStyle name="Normal" xfId="0" builtinId="0"/>
    <cellStyle name="SAPBEXaggData" xfId="4" xr:uid="{0019493F-7358-47D5-9BDE-D0D82FF8A4D0}"/>
    <cellStyle name="SAPBEXchaText" xfId="1" xr:uid="{02F7AB60-425F-49CD-A556-A3685FF9F929}"/>
    <cellStyle name="SAPBEXchaText 2" xfId="8" xr:uid="{A0F47575-2FB6-4199-A7D4-856F5F1EF4C7}"/>
    <cellStyle name="SAPBEXHLevel0 2" xfId="10" xr:uid="{9A4BE545-328B-41DD-88A4-24D594BF3A28}"/>
    <cellStyle name="SAPBEXHLevel1" xfId="3" xr:uid="{CF62D56D-8966-4695-B99B-AEC24B84BB47}"/>
    <cellStyle name="SAPBEXHLevel1 2" xfId="11" xr:uid="{0D63A7EE-0895-41BC-B685-571E5F858170}"/>
    <cellStyle name="SAPBEXHLevel2" xfId="5" xr:uid="{651B187F-9BDD-4DC8-8B67-664AD9354264}"/>
    <cellStyle name="SAPBEXHLevel3" xfId="6" xr:uid="{5D6B2A64-85E9-470B-A57E-E642830BA4CC}"/>
    <cellStyle name="SAPBEXstdData" xfId="7" xr:uid="{72CD5F42-9C75-435D-836B-92E8310F8F81}"/>
    <cellStyle name="SAPBEXstdData 2" xfId="12" xr:uid="{243D389F-8ED1-4561-B03C-B6ABAF52261D}"/>
    <cellStyle name="SAPBEXstdItem" xfId="2" xr:uid="{36E29F7B-E8E1-4463-835C-AE205FBBE6A6}"/>
    <cellStyle name="SAPBEXstdItem 2" xfId="9" xr:uid="{71BF5413-14BE-4A72-9F49-A91C956A1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1C57-A9E2-49E5-A5E6-24B55AE10BDF}">
  <dimension ref="A1:I65"/>
  <sheetViews>
    <sheetView tabSelected="1" topLeftCell="A2" zoomScale="115" zoomScaleNormal="115" workbookViewId="0">
      <selection activeCell="J15" sqref="J15"/>
    </sheetView>
  </sheetViews>
  <sheetFormatPr defaultRowHeight="14.4" x14ac:dyDescent="0.3"/>
  <cols>
    <col min="1" max="1" width="18.33203125" customWidth="1"/>
    <col min="2" max="2" width="53.88671875" bestFit="1" customWidth="1"/>
    <col min="3" max="4" width="13.33203125" customWidth="1"/>
    <col min="5" max="5" width="15.109375" customWidth="1"/>
    <col min="6" max="7" width="13.33203125" customWidth="1"/>
    <col min="9" max="9" width="9.33203125" bestFit="1" customWidth="1"/>
  </cols>
  <sheetData>
    <row r="1" spans="1:7" s="2" customFormat="1" ht="15.6" x14ac:dyDescent="0.3">
      <c r="A1" s="1" t="s">
        <v>26</v>
      </c>
      <c r="B1" s="1"/>
    </row>
    <row r="2" spans="1:7" s="2" customFormat="1" ht="12" customHeight="1" x14ac:dyDescent="0.3">
      <c r="A2" s="1"/>
      <c r="B2" s="1"/>
    </row>
    <row r="3" spans="1:7" ht="23.4" x14ac:dyDescent="0.45">
      <c r="A3" s="25" t="s">
        <v>0</v>
      </c>
      <c r="B3" s="25"/>
      <c r="C3" s="25"/>
      <c r="D3" s="25"/>
      <c r="E3" s="25"/>
      <c r="F3" s="25"/>
      <c r="G3" s="25"/>
    </row>
    <row r="4" spans="1:7" ht="13.5" customHeight="1" x14ac:dyDescent="0.45">
      <c r="A4" s="3"/>
      <c r="B4" s="3"/>
      <c r="C4" s="3"/>
      <c r="D4" s="3"/>
      <c r="E4" s="3"/>
      <c r="F4" s="3"/>
      <c r="G4" s="3"/>
    </row>
    <row r="5" spans="1:7" x14ac:dyDescent="0.3"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</row>
    <row r="6" spans="1:7" s="2" customFormat="1" ht="55.2" x14ac:dyDescent="0.3">
      <c r="A6" s="5" t="s">
        <v>2</v>
      </c>
      <c r="B6" s="5" t="s">
        <v>2</v>
      </c>
      <c r="C6" s="6" t="s">
        <v>43</v>
      </c>
      <c r="D6" s="6" t="s">
        <v>44</v>
      </c>
      <c r="E6" s="6" t="s">
        <v>46</v>
      </c>
      <c r="F6" s="6" t="s">
        <v>28</v>
      </c>
      <c r="G6" s="6" t="s">
        <v>45</v>
      </c>
    </row>
    <row r="7" spans="1:7" s="2" customFormat="1" x14ac:dyDescent="0.3">
      <c r="A7" s="7" t="s">
        <v>3</v>
      </c>
      <c r="B7" s="8" t="s">
        <v>4</v>
      </c>
      <c r="C7" s="9">
        <f t="shared" ref="C7:D7" si="0">C8</f>
        <v>2001095.8599999999</v>
      </c>
      <c r="D7" s="9">
        <f t="shared" si="0"/>
        <v>2663691</v>
      </c>
      <c r="E7" s="9">
        <f>E8</f>
        <v>2756130</v>
      </c>
      <c r="F7" s="9">
        <f t="shared" ref="F7:G7" si="1">F8</f>
        <v>2763571</v>
      </c>
      <c r="G7" s="9">
        <f t="shared" si="1"/>
        <v>2622746</v>
      </c>
    </row>
    <row r="8" spans="1:7" s="2" customFormat="1" x14ac:dyDescent="0.3">
      <c r="A8" s="10" t="s">
        <v>5</v>
      </c>
      <c r="B8" s="11" t="s">
        <v>6</v>
      </c>
      <c r="C8" s="9">
        <f>C9</f>
        <v>2001095.8599999999</v>
      </c>
      <c r="D8" s="9">
        <f>D9</f>
        <v>2663691</v>
      </c>
      <c r="E8" s="9">
        <f>E9</f>
        <v>2756130</v>
      </c>
      <c r="F8" s="9">
        <f t="shared" ref="F8:G8" si="2">F9</f>
        <v>2763571</v>
      </c>
      <c r="G8" s="9">
        <f t="shared" si="2"/>
        <v>2622746</v>
      </c>
    </row>
    <row r="9" spans="1:7" s="15" customFormat="1" x14ac:dyDescent="0.3">
      <c r="A9" s="12" t="s">
        <v>7</v>
      </c>
      <c r="B9" s="13" t="s">
        <v>8</v>
      </c>
      <c r="C9" s="14">
        <f>C10+C21+C29+C35</f>
        <v>2001095.8599999999</v>
      </c>
      <c r="D9" s="14">
        <f>D10+D21+D29+D35</f>
        <v>2663691</v>
      </c>
      <c r="E9" s="14">
        <f>E10+E21+E29+E35</f>
        <v>2756130</v>
      </c>
      <c r="F9" s="14">
        <f t="shared" ref="F9" si="3">F10+F21+F29+F35</f>
        <v>2763571</v>
      </c>
      <c r="G9" s="14">
        <f t="shared" ref="G9" si="4">G10+G21+G29+G35</f>
        <v>2622746</v>
      </c>
    </row>
    <row r="10" spans="1:7" x14ac:dyDescent="0.3">
      <c r="A10" s="16" t="s">
        <v>29</v>
      </c>
      <c r="B10" s="17" t="s">
        <v>30</v>
      </c>
      <c r="C10" s="18">
        <f t="shared" ref="C10" si="5">+C12</f>
        <v>1519481</v>
      </c>
      <c r="D10" s="18">
        <f>+D11</f>
        <v>1943680</v>
      </c>
      <c r="E10" s="18">
        <f>+E11</f>
        <v>2094000</v>
      </c>
      <c r="F10" s="18">
        <f t="shared" ref="F10:G11" si="6">+F11</f>
        <v>2180472</v>
      </c>
      <c r="G10" s="18">
        <f t="shared" si="6"/>
        <v>2180472</v>
      </c>
    </row>
    <row r="11" spans="1:7" x14ac:dyDescent="0.3">
      <c r="A11" s="19" t="s">
        <v>9</v>
      </c>
      <c r="B11" s="17" t="s">
        <v>10</v>
      </c>
      <c r="C11" s="18">
        <f t="shared" ref="C11:E11" si="7">+C12</f>
        <v>1519481</v>
      </c>
      <c r="D11" s="18">
        <f t="shared" si="7"/>
        <v>1943680</v>
      </c>
      <c r="E11" s="18">
        <f t="shared" si="7"/>
        <v>2094000</v>
      </c>
      <c r="F11" s="18">
        <f t="shared" si="6"/>
        <v>2180472</v>
      </c>
      <c r="G11" s="18">
        <f t="shared" si="6"/>
        <v>2180472</v>
      </c>
    </row>
    <row r="12" spans="1:7" x14ac:dyDescent="0.3">
      <c r="A12" s="23" t="s">
        <v>11</v>
      </c>
      <c r="B12" s="17" t="s">
        <v>12</v>
      </c>
      <c r="C12" s="18">
        <f>+C13+C18</f>
        <v>1519481</v>
      </c>
      <c r="D12" s="18">
        <f>+D13+D18</f>
        <v>1943680</v>
      </c>
      <c r="E12" s="18">
        <f>+E13+E18</f>
        <v>2094000</v>
      </c>
      <c r="F12" s="18">
        <f t="shared" ref="F12:G12" si="8">+F13+F18</f>
        <v>2180472</v>
      </c>
      <c r="G12" s="18">
        <f t="shared" si="8"/>
        <v>2180472</v>
      </c>
    </row>
    <row r="13" spans="1:7" x14ac:dyDescent="0.3">
      <c r="A13" s="20" t="s">
        <v>13</v>
      </c>
      <c r="B13" s="17" t="s">
        <v>14</v>
      </c>
      <c r="C13" s="18">
        <f>+C14+C15+C16+C17</f>
        <v>1501682</v>
      </c>
      <c r="D13" s="18">
        <f>+D14+D15+D16+D17</f>
        <v>1921313</v>
      </c>
      <c r="E13" s="18">
        <f>+E14+E15+E16+E17</f>
        <v>2076268</v>
      </c>
      <c r="F13" s="18">
        <f>+F14+F15+F16+F17</f>
        <v>2164359</v>
      </c>
      <c r="G13" s="18">
        <f>+G14+G15+G16+G17</f>
        <v>2164359</v>
      </c>
    </row>
    <row r="14" spans="1:7" x14ac:dyDescent="0.3">
      <c r="A14" s="21" t="s">
        <v>15</v>
      </c>
      <c r="B14" s="17" t="s">
        <v>16</v>
      </c>
      <c r="C14" s="22">
        <v>1258520</v>
      </c>
      <c r="D14" s="22">
        <v>1684000</v>
      </c>
      <c r="E14" s="22">
        <v>1839051</v>
      </c>
      <c r="F14" s="22">
        <v>1919792</v>
      </c>
      <c r="G14" s="22">
        <v>1919792</v>
      </c>
    </row>
    <row r="15" spans="1:7" x14ac:dyDescent="0.3">
      <c r="A15" s="21" t="s">
        <v>17</v>
      </c>
      <c r="B15" s="17" t="s">
        <v>18</v>
      </c>
      <c r="C15" s="22">
        <f>16378+226101</f>
        <v>242479</v>
      </c>
      <c r="D15" s="22">
        <v>233927</v>
      </c>
      <c r="E15" s="22">
        <v>233412</v>
      </c>
      <c r="F15" s="22">
        <v>241117</v>
      </c>
      <c r="G15" s="22">
        <v>241117</v>
      </c>
    </row>
    <row r="16" spans="1:7" x14ac:dyDescent="0.3">
      <c r="A16" s="21">
        <v>34</v>
      </c>
      <c r="B16" s="17" t="s">
        <v>22</v>
      </c>
      <c r="C16" s="22">
        <v>683</v>
      </c>
      <c r="D16" s="22">
        <v>400</v>
      </c>
      <c r="E16" s="22">
        <v>28</v>
      </c>
      <c r="F16" s="22">
        <v>450</v>
      </c>
      <c r="G16" s="22">
        <v>450</v>
      </c>
    </row>
    <row r="17" spans="1:7" x14ac:dyDescent="0.3">
      <c r="A17" s="21">
        <v>37</v>
      </c>
      <c r="B17" s="17" t="s">
        <v>23</v>
      </c>
      <c r="C17" s="22"/>
      <c r="D17" s="22">
        <v>2986</v>
      </c>
      <c r="E17" s="22">
        <v>3777</v>
      </c>
      <c r="F17" s="22">
        <v>3000</v>
      </c>
      <c r="G17" s="22">
        <v>3000</v>
      </c>
    </row>
    <row r="18" spans="1:7" x14ac:dyDescent="0.3">
      <c r="A18" s="20">
        <v>4</v>
      </c>
      <c r="B18" s="17" t="s">
        <v>24</v>
      </c>
      <c r="C18" s="22">
        <f>C19+C20</f>
        <v>17799</v>
      </c>
      <c r="D18" s="22">
        <f>D19+D20</f>
        <v>22367</v>
      </c>
      <c r="E18" s="22">
        <f>E19+E20</f>
        <v>17732</v>
      </c>
      <c r="F18" s="22">
        <f t="shared" ref="F18:G18" si="9">F19+F20</f>
        <v>16113</v>
      </c>
      <c r="G18" s="22">
        <f t="shared" si="9"/>
        <v>16113</v>
      </c>
    </row>
    <row r="19" spans="1:7" x14ac:dyDescent="0.3">
      <c r="A19" s="21">
        <v>41</v>
      </c>
      <c r="B19" s="17" t="s">
        <v>27</v>
      </c>
      <c r="C19" s="22"/>
      <c r="D19" s="22">
        <v>3367</v>
      </c>
      <c r="E19" s="22">
        <v>1125</v>
      </c>
      <c r="F19" s="22">
        <v>3367</v>
      </c>
      <c r="G19" s="22">
        <v>3367</v>
      </c>
    </row>
    <row r="20" spans="1:7" x14ac:dyDescent="0.3">
      <c r="A20" s="21">
        <v>42</v>
      </c>
      <c r="B20" s="17" t="s">
        <v>25</v>
      </c>
      <c r="C20" s="22">
        <v>17799</v>
      </c>
      <c r="D20" s="22">
        <v>19000</v>
      </c>
      <c r="E20" s="22">
        <v>16607</v>
      </c>
      <c r="F20" s="22">
        <v>12746</v>
      </c>
      <c r="G20" s="22">
        <v>12746</v>
      </c>
    </row>
    <row r="21" spans="1:7" x14ac:dyDescent="0.3">
      <c r="A21" s="16" t="s">
        <v>33</v>
      </c>
      <c r="B21" s="17" t="s">
        <v>34</v>
      </c>
      <c r="C21" s="18"/>
      <c r="D21" s="18">
        <f>D22</f>
        <v>35700</v>
      </c>
      <c r="E21" s="18">
        <f>E22</f>
        <v>30900</v>
      </c>
      <c r="F21" s="18">
        <f t="shared" ref="F21:G21" si="10">F22</f>
        <v>30900</v>
      </c>
      <c r="G21" s="18">
        <f t="shared" si="10"/>
        <v>31110</v>
      </c>
    </row>
    <row r="22" spans="1:7" x14ac:dyDescent="0.3">
      <c r="A22" s="19" t="s">
        <v>9</v>
      </c>
      <c r="B22" s="17" t="s">
        <v>38</v>
      </c>
      <c r="C22" s="18"/>
      <c r="D22" s="18">
        <f>D23</f>
        <v>35700</v>
      </c>
      <c r="E22" s="18">
        <f>E23</f>
        <v>30900</v>
      </c>
      <c r="F22" s="18">
        <f t="shared" ref="F22:G22" si="11">F23</f>
        <v>30900</v>
      </c>
      <c r="G22" s="18">
        <f t="shared" si="11"/>
        <v>31110</v>
      </c>
    </row>
    <row r="23" spans="1:7" x14ac:dyDescent="0.3">
      <c r="A23" s="23">
        <v>31</v>
      </c>
      <c r="B23" s="17" t="s">
        <v>21</v>
      </c>
      <c r="C23" s="18"/>
      <c r="D23" s="18">
        <f>D24+D27</f>
        <v>35700</v>
      </c>
      <c r="E23" s="18">
        <f>E24+E27</f>
        <v>30900</v>
      </c>
      <c r="F23" s="18">
        <f t="shared" ref="F23:G23" si="12">F24+F27</f>
        <v>30900</v>
      </c>
      <c r="G23" s="18">
        <f t="shared" si="12"/>
        <v>31110</v>
      </c>
    </row>
    <row r="24" spans="1:7" x14ac:dyDescent="0.3">
      <c r="A24" s="20" t="s">
        <v>13</v>
      </c>
      <c r="B24" s="17" t="s">
        <v>14</v>
      </c>
      <c r="C24" s="22"/>
      <c r="D24" s="22">
        <f>D25+D26</f>
        <v>30300</v>
      </c>
      <c r="E24" s="22">
        <f>E25+E26</f>
        <v>29400</v>
      </c>
      <c r="F24" s="22">
        <f t="shared" ref="F24:G24" si="13">F25+F26</f>
        <v>29400</v>
      </c>
      <c r="G24" s="22">
        <f t="shared" si="13"/>
        <v>29400</v>
      </c>
    </row>
    <row r="25" spans="1:7" x14ac:dyDescent="0.3">
      <c r="A25" s="21" t="s">
        <v>17</v>
      </c>
      <c r="B25" s="17" t="s">
        <v>18</v>
      </c>
      <c r="C25" s="22"/>
      <c r="D25" s="22">
        <v>28900</v>
      </c>
      <c r="E25" s="22">
        <v>28000</v>
      </c>
      <c r="F25" s="22">
        <v>28000</v>
      </c>
      <c r="G25" s="22">
        <v>28000</v>
      </c>
    </row>
    <row r="26" spans="1:7" x14ac:dyDescent="0.3">
      <c r="A26" s="21">
        <v>37</v>
      </c>
      <c r="B26" s="17" t="s">
        <v>23</v>
      </c>
      <c r="C26" s="22"/>
      <c r="D26" s="22">
        <v>1400</v>
      </c>
      <c r="E26" s="22">
        <v>1400</v>
      </c>
      <c r="F26" s="22">
        <v>1400</v>
      </c>
      <c r="G26" s="22">
        <v>1400</v>
      </c>
    </row>
    <row r="27" spans="1:7" x14ac:dyDescent="0.3">
      <c r="A27" s="20">
        <v>4</v>
      </c>
      <c r="B27" s="17" t="s">
        <v>24</v>
      </c>
      <c r="C27" s="22"/>
      <c r="D27" s="22">
        <f>D28</f>
        <v>5400</v>
      </c>
      <c r="E27" s="22">
        <f>E28</f>
        <v>1500</v>
      </c>
      <c r="F27" s="22">
        <f t="shared" ref="F27:G27" si="14">F28</f>
        <v>1500</v>
      </c>
      <c r="G27" s="22">
        <f t="shared" si="14"/>
        <v>1710</v>
      </c>
    </row>
    <row r="28" spans="1:7" x14ac:dyDescent="0.3">
      <c r="A28" s="21">
        <v>42</v>
      </c>
      <c r="B28" s="17" t="s">
        <v>25</v>
      </c>
      <c r="C28" s="22"/>
      <c r="D28" s="22">
        <v>5400</v>
      </c>
      <c r="E28" s="22">
        <v>1500</v>
      </c>
      <c r="F28" s="22">
        <v>1500</v>
      </c>
      <c r="G28" s="22">
        <v>1710</v>
      </c>
    </row>
    <row r="29" spans="1:7" x14ac:dyDescent="0.3">
      <c r="A29" s="16" t="s">
        <v>35</v>
      </c>
      <c r="B29" s="17" t="s">
        <v>36</v>
      </c>
      <c r="C29" s="18"/>
      <c r="D29" s="18">
        <f t="shared" ref="D29:E31" si="15">D30</f>
        <v>94005</v>
      </c>
      <c r="E29" s="18">
        <f t="shared" si="15"/>
        <v>94112</v>
      </c>
      <c r="F29" s="18">
        <f t="shared" ref="F29:G29" si="16">F30</f>
        <v>95185</v>
      </c>
      <c r="G29" s="18">
        <f t="shared" si="16"/>
        <v>0</v>
      </c>
    </row>
    <row r="30" spans="1:7" x14ac:dyDescent="0.3">
      <c r="A30" s="19" t="s">
        <v>9</v>
      </c>
      <c r="B30" s="17" t="s">
        <v>10</v>
      </c>
      <c r="C30" s="18"/>
      <c r="D30" s="18">
        <f t="shared" si="15"/>
        <v>94005</v>
      </c>
      <c r="E30" s="18">
        <f t="shared" si="15"/>
        <v>94112</v>
      </c>
      <c r="F30" s="18">
        <f t="shared" ref="F30:G30" si="17">F31</f>
        <v>95185</v>
      </c>
      <c r="G30" s="18">
        <f t="shared" si="17"/>
        <v>0</v>
      </c>
    </row>
    <row r="31" spans="1:7" x14ac:dyDescent="0.3">
      <c r="A31" s="23">
        <v>581</v>
      </c>
      <c r="B31" s="17" t="s">
        <v>37</v>
      </c>
      <c r="C31" s="18"/>
      <c r="D31" s="18">
        <f t="shared" si="15"/>
        <v>94005</v>
      </c>
      <c r="E31" s="18">
        <f t="shared" si="15"/>
        <v>94112</v>
      </c>
      <c r="F31" s="18">
        <f t="shared" ref="F31:G31" si="18">F32</f>
        <v>95185</v>
      </c>
      <c r="G31" s="18">
        <f t="shared" si="18"/>
        <v>0</v>
      </c>
    </row>
    <row r="32" spans="1:7" x14ac:dyDescent="0.3">
      <c r="A32" s="20" t="s">
        <v>13</v>
      </c>
      <c r="B32" s="17" t="s">
        <v>14</v>
      </c>
      <c r="C32" s="18"/>
      <c r="D32" s="18">
        <f>D33+D34</f>
        <v>94005</v>
      </c>
      <c r="E32" s="18">
        <f>E33+E34</f>
        <v>94112</v>
      </c>
      <c r="F32" s="18">
        <f t="shared" ref="F32:G32" si="19">F33+F34</f>
        <v>95185</v>
      </c>
      <c r="G32" s="18">
        <f t="shared" si="19"/>
        <v>0</v>
      </c>
    </row>
    <row r="33" spans="1:7" x14ac:dyDescent="0.3">
      <c r="A33" s="21" t="s">
        <v>17</v>
      </c>
      <c r="B33" s="17" t="s">
        <v>18</v>
      </c>
      <c r="C33" s="22"/>
      <c r="D33" s="22">
        <v>82005</v>
      </c>
      <c r="E33" s="22">
        <v>82112</v>
      </c>
      <c r="F33" s="22">
        <v>83185</v>
      </c>
      <c r="G33" s="22"/>
    </row>
    <row r="34" spans="1:7" x14ac:dyDescent="0.3">
      <c r="A34" s="21">
        <v>37</v>
      </c>
      <c r="B34" s="17" t="s">
        <v>23</v>
      </c>
      <c r="C34" s="22"/>
      <c r="D34" s="22">
        <v>12000</v>
      </c>
      <c r="E34" s="22">
        <v>12000</v>
      </c>
      <c r="F34" s="22">
        <v>12000</v>
      </c>
      <c r="G34" s="22"/>
    </row>
    <row r="35" spans="1:7" x14ac:dyDescent="0.3">
      <c r="A35" s="16" t="s">
        <v>31</v>
      </c>
      <c r="B35" s="17" t="s">
        <v>32</v>
      </c>
      <c r="C35" s="18">
        <f t="shared" ref="C35:G35" si="20">+C36</f>
        <v>481614.86</v>
      </c>
      <c r="D35" s="18">
        <f t="shared" si="20"/>
        <v>590306</v>
      </c>
      <c r="E35" s="18">
        <f>+E36</f>
        <v>537118</v>
      </c>
      <c r="F35" s="18">
        <f t="shared" si="20"/>
        <v>457014</v>
      </c>
      <c r="G35" s="18">
        <f t="shared" si="20"/>
        <v>411164</v>
      </c>
    </row>
    <row r="36" spans="1:7" x14ac:dyDescent="0.3">
      <c r="A36" s="19" t="s">
        <v>9</v>
      </c>
      <c r="B36" s="17" t="s">
        <v>10</v>
      </c>
      <c r="C36" s="18">
        <f>C37+C43+C52+C61</f>
        <v>481614.86</v>
      </c>
      <c r="D36" s="18">
        <f>D37+D43+D52+D61</f>
        <v>590306</v>
      </c>
      <c r="E36" s="18">
        <f>E37+E43+E52+E61</f>
        <v>537118</v>
      </c>
      <c r="F36" s="18">
        <f>F37+F43+F52</f>
        <v>457014</v>
      </c>
      <c r="G36" s="18">
        <f>G37+G43+G52</f>
        <v>411164</v>
      </c>
    </row>
    <row r="37" spans="1:7" x14ac:dyDescent="0.3">
      <c r="A37" s="23" t="s">
        <v>19</v>
      </c>
      <c r="B37" s="17" t="s">
        <v>20</v>
      </c>
      <c r="C37" s="18">
        <f>+C38</f>
        <v>135754.85999999999</v>
      </c>
      <c r="D37" s="18">
        <f>+D38</f>
        <v>152261</v>
      </c>
      <c r="E37" s="18">
        <f>+E38</f>
        <v>133836</v>
      </c>
      <c r="F37" s="18">
        <f>F38</f>
        <v>128450</v>
      </c>
      <c r="G37" s="18">
        <f>G38</f>
        <v>82600</v>
      </c>
    </row>
    <row r="38" spans="1:7" x14ac:dyDescent="0.3">
      <c r="A38" s="20" t="s">
        <v>13</v>
      </c>
      <c r="B38" s="17" t="s">
        <v>14</v>
      </c>
      <c r="C38" s="18">
        <f>+C39+C40+C41+C42</f>
        <v>135754.85999999999</v>
      </c>
      <c r="D38" s="18">
        <f>+D39+D40+D41+D42</f>
        <v>152261</v>
      </c>
      <c r="E38" s="18">
        <f t="shared" ref="E38:G38" si="21">+E39+E40+E41+E42</f>
        <v>133836</v>
      </c>
      <c r="F38" s="18">
        <f t="shared" si="21"/>
        <v>128450</v>
      </c>
      <c r="G38" s="18">
        <f t="shared" si="21"/>
        <v>82600</v>
      </c>
    </row>
    <row r="39" spans="1:7" x14ac:dyDescent="0.3">
      <c r="A39" s="21" t="s">
        <v>15</v>
      </c>
      <c r="B39" s="17" t="s">
        <v>16</v>
      </c>
      <c r="C39" s="22">
        <v>61967</v>
      </c>
      <c r="D39" s="22"/>
      <c r="E39" s="22">
        <v>91705</v>
      </c>
      <c r="F39" s="22">
        <v>91450</v>
      </c>
      <c r="G39" s="22">
        <v>46600</v>
      </c>
    </row>
    <row r="40" spans="1:7" x14ac:dyDescent="0.3">
      <c r="A40" s="21" t="s">
        <v>17</v>
      </c>
      <c r="B40" s="17" t="s">
        <v>18</v>
      </c>
      <c r="C40" s="22">
        <v>73775</v>
      </c>
      <c r="D40" s="22">
        <v>152261</v>
      </c>
      <c r="E40" s="22">
        <v>42131</v>
      </c>
      <c r="F40" s="22">
        <v>37000</v>
      </c>
      <c r="G40" s="22">
        <v>36000</v>
      </c>
    </row>
    <row r="41" spans="1:7" x14ac:dyDescent="0.3">
      <c r="A41" s="21">
        <v>34</v>
      </c>
      <c r="B41" s="17" t="s">
        <v>22</v>
      </c>
      <c r="C41" s="22">
        <v>12.86</v>
      </c>
      <c r="D41" s="22"/>
      <c r="E41" s="22"/>
      <c r="F41" s="22"/>
      <c r="G41" s="22"/>
    </row>
    <row r="42" spans="1:7" x14ac:dyDescent="0.3">
      <c r="A42" s="21" t="s">
        <v>42</v>
      </c>
      <c r="B42" s="17" t="s">
        <v>41</v>
      </c>
      <c r="C42" s="22"/>
      <c r="D42" s="22"/>
      <c r="E42" s="22"/>
      <c r="F42" s="22"/>
      <c r="G42" s="22"/>
    </row>
    <row r="43" spans="1:7" x14ac:dyDescent="0.3">
      <c r="A43" s="23" t="s">
        <v>15</v>
      </c>
      <c r="B43" s="17" t="s">
        <v>21</v>
      </c>
      <c r="C43" s="18">
        <f>+C49+C44</f>
        <v>213839</v>
      </c>
      <c r="D43" s="18">
        <f>+D49+D44</f>
        <v>302614</v>
      </c>
      <c r="E43" s="18">
        <f t="shared" ref="E43:G43" si="22">+E49+E44</f>
        <v>298348</v>
      </c>
      <c r="F43" s="18">
        <f t="shared" si="22"/>
        <v>242614</v>
      </c>
      <c r="G43" s="18">
        <f t="shared" si="22"/>
        <v>242614</v>
      </c>
    </row>
    <row r="44" spans="1:7" x14ac:dyDescent="0.3">
      <c r="A44" s="20" t="s">
        <v>13</v>
      </c>
      <c r="B44" s="17" t="s">
        <v>14</v>
      </c>
      <c r="C44" s="18">
        <f>C45+C46+C47+C48</f>
        <v>213839</v>
      </c>
      <c r="D44" s="18">
        <f>D45+D46+D47+D48</f>
        <v>302614</v>
      </c>
      <c r="E44" s="18">
        <f>E45+E46+E47+E48+E51</f>
        <v>298348</v>
      </c>
      <c r="F44" s="18">
        <f t="shared" ref="E44:G44" si="23">F45+F46+F47+F48</f>
        <v>242614</v>
      </c>
      <c r="G44" s="18">
        <f t="shared" si="23"/>
        <v>242614</v>
      </c>
    </row>
    <row r="45" spans="1:7" x14ac:dyDescent="0.3">
      <c r="A45" s="21" t="s">
        <v>15</v>
      </c>
      <c r="B45" s="17" t="s">
        <v>16</v>
      </c>
      <c r="C45" s="22">
        <v>40119</v>
      </c>
      <c r="D45" s="22">
        <v>78250</v>
      </c>
      <c r="E45" s="22">
        <v>78250</v>
      </c>
      <c r="F45" s="22">
        <v>78250</v>
      </c>
      <c r="G45" s="22">
        <v>78250</v>
      </c>
    </row>
    <row r="46" spans="1:7" x14ac:dyDescent="0.3">
      <c r="A46" s="21" t="s">
        <v>17</v>
      </c>
      <c r="B46" s="17" t="s">
        <v>18</v>
      </c>
      <c r="C46" s="22">
        <v>172905</v>
      </c>
      <c r="D46" s="22">
        <v>223564</v>
      </c>
      <c r="E46" s="22">
        <v>213564</v>
      </c>
      <c r="F46" s="22">
        <v>163564</v>
      </c>
      <c r="G46" s="22">
        <v>163564</v>
      </c>
    </row>
    <row r="47" spans="1:7" x14ac:dyDescent="0.3">
      <c r="A47" s="21">
        <v>34</v>
      </c>
      <c r="B47" s="17" t="s">
        <v>22</v>
      </c>
      <c r="C47" s="22">
        <v>429</v>
      </c>
      <c r="D47" s="22">
        <v>800</v>
      </c>
      <c r="E47" s="22">
        <v>800</v>
      </c>
      <c r="F47" s="22">
        <v>800</v>
      </c>
      <c r="G47" s="22">
        <v>800</v>
      </c>
    </row>
    <row r="48" spans="1:7" x14ac:dyDescent="0.3">
      <c r="A48" s="21">
        <v>37</v>
      </c>
      <c r="B48" s="17" t="s">
        <v>23</v>
      </c>
      <c r="C48" s="22">
        <v>386</v>
      </c>
      <c r="D48" s="22"/>
      <c r="E48" s="22"/>
      <c r="F48" s="22"/>
      <c r="G48" s="22"/>
    </row>
    <row r="49" spans="1:9" x14ac:dyDescent="0.3">
      <c r="A49" s="20">
        <v>4</v>
      </c>
      <c r="B49" s="17" t="s">
        <v>24</v>
      </c>
      <c r="C49" s="22">
        <f>C50</f>
        <v>0</v>
      </c>
      <c r="D49" s="22">
        <f>D50</f>
        <v>0</v>
      </c>
      <c r="E49" s="22"/>
      <c r="F49" s="22"/>
      <c r="G49" s="22"/>
    </row>
    <row r="50" spans="1:9" x14ac:dyDescent="0.3">
      <c r="A50" s="21">
        <v>42</v>
      </c>
      <c r="B50" s="17" t="s">
        <v>25</v>
      </c>
      <c r="C50" s="22"/>
      <c r="D50" s="22"/>
      <c r="E50" s="22"/>
      <c r="F50" s="22"/>
      <c r="G50" s="22"/>
    </row>
    <row r="51" spans="1:9" x14ac:dyDescent="0.3">
      <c r="A51" s="21">
        <v>5183</v>
      </c>
      <c r="B51" s="17" t="s">
        <v>47</v>
      </c>
      <c r="C51" s="22"/>
      <c r="D51" s="22"/>
      <c r="E51" s="22">
        <v>5734</v>
      </c>
      <c r="F51" s="22"/>
      <c r="G51" s="22"/>
    </row>
    <row r="52" spans="1:9" x14ac:dyDescent="0.3">
      <c r="A52" s="23">
        <v>52</v>
      </c>
      <c r="B52" s="17" t="s">
        <v>39</v>
      </c>
      <c r="C52" s="18">
        <f>C53+C59</f>
        <v>88713</v>
      </c>
      <c r="D52" s="18">
        <f>D53</f>
        <v>110760</v>
      </c>
      <c r="E52" s="18">
        <f>E53</f>
        <v>96742</v>
      </c>
      <c r="F52" s="18">
        <f>F53</f>
        <v>85950</v>
      </c>
      <c r="G52" s="18">
        <f>G53</f>
        <v>85950</v>
      </c>
    </row>
    <row r="53" spans="1:9" x14ac:dyDescent="0.3">
      <c r="A53" s="20" t="s">
        <v>13</v>
      </c>
      <c r="B53" s="17" t="s">
        <v>14</v>
      </c>
      <c r="C53" s="18">
        <f>+C54+C55+C56+C58+C57</f>
        <v>88713</v>
      </c>
      <c r="D53" s="18">
        <f>+D54+D55+D56+D58</f>
        <v>110760</v>
      </c>
      <c r="E53" s="18">
        <f>+E54+E55+E56+E58</f>
        <v>96742</v>
      </c>
      <c r="F53" s="18">
        <f>+F54+F55+F56+F58</f>
        <v>85950</v>
      </c>
      <c r="G53" s="18">
        <f>+G54+G55+G56+G58</f>
        <v>85950</v>
      </c>
    </row>
    <row r="54" spans="1:9" x14ac:dyDescent="0.3">
      <c r="A54" s="21" t="s">
        <v>15</v>
      </c>
      <c r="B54" s="17" t="s">
        <v>16</v>
      </c>
      <c r="C54" s="22">
        <v>46159</v>
      </c>
      <c r="D54" s="22">
        <v>70260</v>
      </c>
      <c r="E54" s="22">
        <v>65242</v>
      </c>
      <c r="F54" s="22">
        <v>59450</v>
      </c>
      <c r="G54" s="22">
        <v>59450</v>
      </c>
    </row>
    <row r="55" spans="1:9" x14ac:dyDescent="0.3">
      <c r="A55" s="21" t="s">
        <v>17</v>
      </c>
      <c r="B55" s="17" t="s">
        <v>18</v>
      </c>
      <c r="C55" s="22">
        <v>27729</v>
      </c>
      <c r="D55" s="22">
        <v>36000</v>
      </c>
      <c r="E55" s="22">
        <v>27000</v>
      </c>
      <c r="F55" s="22">
        <v>22000</v>
      </c>
      <c r="G55" s="22">
        <v>22000</v>
      </c>
    </row>
    <row r="56" spans="1:9" x14ac:dyDescent="0.3">
      <c r="A56" s="21">
        <v>34</v>
      </c>
      <c r="B56" s="17" t="s">
        <v>22</v>
      </c>
      <c r="C56" s="22">
        <v>25</v>
      </c>
      <c r="D56" s="22">
        <v>500</v>
      </c>
      <c r="E56" s="22">
        <v>500</v>
      </c>
      <c r="F56" s="22">
        <v>500</v>
      </c>
      <c r="G56" s="22">
        <v>500</v>
      </c>
    </row>
    <row r="57" spans="1:9" x14ac:dyDescent="0.3">
      <c r="A57" s="21">
        <v>36</v>
      </c>
      <c r="B57" s="17" t="s">
        <v>41</v>
      </c>
      <c r="C57" s="22">
        <v>14800</v>
      </c>
      <c r="D57" s="22"/>
      <c r="E57" s="22"/>
      <c r="F57" s="22"/>
      <c r="G57" s="22"/>
    </row>
    <row r="58" spans="1:9" x14ac:dyDescent="0.3">
      <c r="A58" s="21">
        <v>37</v>
      </c>
      <c r="B58" s="17" t="s">
        <v>23</v>
      </c>
      <c r="C58" s="22"/>
      <c r="D58" s="22">
        <v>4000</v>
      </c>
      <c r="E58" s="22">
        <v>4000</v>
      </c>
      <c r="F58" s="22">
        <v>4000</v>
      </c>
      <c r="G58" s="22">
        <v>4000</v>
      </c>
    </row>
    <row r="59" spans="1:9" x14ac:dyDescent="0.3">
      <c r="A59" s="20">
        <v>4</v>
      </c>
      <c r="B59" s="17" t="s">
        <v>24</v>
      </c>
      <c r="C59" s="22">
        <f>C60</f>
        <v>0</v>
      </c>
      <c r="D59" s="22"/>
      <c r="E59" s="22"/>
      <c r="F59" s="22"/>
      <c r="G59" s="22"/>
    </row>
    <row r="60" spans="1:9" x14ac:dyDescent="0.3">
      <c r="A60" s="21">
        <v>42</v>
      </c>
      <c r="B60" s="17" t="s">
        <v>25</v>
      </c>
      <c r="C60" s="22"/>
      <c r="D60" s="22"/>
      <c r="E60" s="22"/>
      <c r="F60" s="22"/>
      <c r="G60" s="22"/>
    </row>
    <row r="61" spans="1:9" x14ac:dyDescent="0.3">
      <c r="A61" s="23">
        <v>61</v>
      </c>
      <c r="B61" s="17" t="s">
        <v>40</v>
      </c>
      <c r="C61" s="18">
        <f>C62</f>
        <v>43308</v>
      </c>
      <c r="D61" s="18">
        <f>D62</f>
        <v>24671</v>
      </c>
      <c r="E61" s="18">
        <f>E62</f>
        <v>8192</v>
      </c>
      <c r="F61" s="18">
        <f>F62</f>
        <v>0</v>
      </c>
      <c r="G61" s="18">
        <f>G62</f>
        <v>0</v>
      </c>
      <c r="I61" s="24"/>
    </row>
    <row r="62" spans="1:9" x14ac:dyDescent="0.3">
      <c r="A62" s="20" t="s">
        <v>13</v>
      </c>
      <c r="B62" s="17" t="s">
        <v>14</v>
      </c>
      <c r="C62" s="18">
        <f>+C63+C64</f>
        <v>43308</v>
      </c>
      <c r="D62" s="18">
        <f t="shared" ref="D62:E62" si="24">+D63+D64</f>
        <v>24671</v>
      </c>
      <c r="E62" s="18">
        <f>+E63+E64+E65</f>
        <v>8192</v>
      </c>
      <c r="F62" s="18">
        <f>+F63+F64</f>
        <v>0</v>
      </c>
      <c r="G62" s="18">
        <f t="shared" ref="G62" si="25">+G64</f>
        <v>0</v>
      </c>
    </row>
    <row r="63" spans="1:9" x14ac:dyDescent="0.3">
      <c r="A63" s="21" t="s">
        <v>15</v>
      </c>
      <c r="B63" s="17" t="s">
        <v>16</v>
      </c>
      <c r="C63" s="22">
        <v>13060</v>
      </c>
      <c r="D63" s="22">
        <v>18928</v>
      </c>
      <c r="E63" s="22">
        <v>2919</v>
      </c>
      <c r="F63" s="22"/>
      <c r="G63" s="22"/>
    </row>
    <row r="64" spans="1:9" x14ac:dyDescent="0.3">
      <c r="A64" s="21" t="s">
        <v>17</v>
      </c>
      <c r="B64" s="17" t="s">
        <v>18</v>
      </c>
      <c r="C64" s="22">
        <v>30248</v>
      </c>
      <c r="D64" s="22">
        <v>5743</v>
      </c>
      <c r="E64" s="22">
        <v>5272</v>
      </c>
      <c r="F64" s="22"/>
      <c r="G64" s="22"/>
    </row>
    <row r="65" spans="1:7" x14ac:dyDescent="0.3">
      <c r="A65" s="21">
        <v>34</v>
      </c>
      <c r="B65" s="17" t="s">
        <v>22</v>
      </c>
      <c r="C65" s="22"/>
      <c r="D65" s="22"/>
      <c r="E65" s="22">
        <v>1</v>
      </c>
      <c r="F65" s="22"/>
      <c r="G65" s="22"/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mpavicin</dc:creator>
  <cp:lastModifiedBy>Milva Pavičin Karamatić</cp:lastModifiedBy>
  <dcterms:created xsi:type="dcterms:W3CDTF">2022-09-26T13:02:03Z</dcterms:created>
  <dcterms:modified xsi:type="dcterms:W3CDTF">2025-12-22T12:45:01Z</dcterms:modified>
</cp:coreProperties>
</file>